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1855" windowHeight="12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" i="2" l="1"/>
  <c r="D9" i="2" s="1"/>
  <c r="F3" i="1"/>
  <c r="B24" i="1" s="1"/>
  <c r="E5" i="2"/>
  <c r="E6" i="1" s="1"/>
  <c r="F6" i="1" s="1"/>
  <c r="B27" i="1" s="1"/>
  <c r="D5" i="2"/>
  <c r="E5" i="1" s="1"/>
  <c r="F5" i="1" s="1"/>
  <c r="B26" i="1" s="1"/>
  <c r="C5" i="2"/>
  <c r="E4" i="1" s="1"/>
  <c r="F4" i="1" s="1"/>
  <c r="B25" i="1" s="1"/>
  <c r="C20" i="1"/>
  <c r="E20" i="1" s="1"/>
  <c r="D27" i="1" s="1"/>
  <c r="C19" i="1"/>
  <c r="E19" i="1" s="1"/>
  <c r="D26" i="1" s="1"/>
  <c r="C18" i="1"/>
  <c r="E18" i="1" s="1"/>
  <c r="D25" i="1" s="1"/>
  <c r="C17" i="1"/>
  <c r="E17" i="1" s="1"/>
  <c r="D24" i="1" s="1"/>
  <c r="E10" i="1"/>
  <c r="C24" i="1" s="1"/>
  <c r="E11" i="1"/>
  <c r="C25" i="1" s="1"/>
  <c r="E12" i="1"/>
  <c r="C26" i="1" s="1"/>
  <c r="E13" i="1"/>
  <c r="C27" i="1" s="1"/>
  <c r="E26" i="1" l="1"/>
  <c r="E25" i="1"/>
  <c r="E27" i="1"/>
  <c r="E8" i="2"/>
  <c r="D8" i="2"/>
  <c r="E24" i="1"/>
  <c r="F8" i="2"/>
</calcChain>
</file>

<file path=xl/sharedStrings.xml><?xml version="1.0" encoding="utf-8"?>
<sst xmlns="http://schemas.openxmlformats.org/spreadsheetml/2006/main" count="58" uniqueCount="32">
  <si>
    <t>Monthly Traffic</t>
  </si>
  <si>
    <t>Registration Rate</t>
  </si>
  <si>
    <t>Paid Listing Converstion</t>
  </si>
  <si>
    <t>Current</t>
  </si>
  <si>
    <t>Conservative</t>
  </si>
  <si>
    <t>Optimistic</t>
  </si>
  <si>
    <t>Goal</t>
  </si>
  <si>
    <t>Plan</t>
  </si>
  <si>
    <t>Monthly Profit Increase</t>
  </si>
  <si>
    <t>Paid Packages</t>
  </si>
  <si>
    <t>Leads</t>
  </si>
  <si>
    <t>DealMaker Usage Rate</t>
  </si>
  <si>
    <t>Profit Per Lead</t>
  </si>
  <si>
    <t>Ads</t>
  </si>
  <si>
    <t>Total</t>
  </si>
  <si>
    <t>Monthly Placement Increase</t>
  </si>
  <si>
    <t>Monthly Lead Increase</t>
  </si>
  <si>
    <t>Monthly Ad Increase</t>
  </si>
  <si>
    <t>Yearly Total Increase</t>
  </si>
  <si>
    <t>Adsense Profit Increase</t>
  </si>
  <si>
    <t>Paid Ad Slots Goal</t>
  </si>
  <si>
    <t>Package</t>
  </si>
  <si>
    <t>Bronze</t>
  </si>
  <si>
    <t>Silver</t>
  </si>
  <si>
    <t>Gold</t>
  </si>
  <si>
    <t>Price</t>
  </si>
  <si>
    <t>Avg Placement</t>
  </si>
  <si>
    <t>Current Listings</t>
  </si>
  <si>
    <t>Rate</t>
  </si>
  <si>
    <t>Monlth Profit if we conver existing users</t>
  </si>
  <si>
    <t>Conversions</t>
  </si>
  <si>
    <t>* All "current" numbers are sample values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</si>
</sst>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9" fontId="0" fillId="0" borderId="0" xfId="3" applyFont="1"/>
    <xf numFmtId="165" fontId="0" fillId="0" borderId="0" xfId="3" applyNumberFormat="1" applyFont="1"/>
    <xf numFmtId="44" fontId="0" fillId="0" borderId="0" xfId="2" applyFont="1"/>
    <xf numFmtId="44" fontId="0" fillId="0" borderId="0" xfId="0" applyNumberFormat="1"/>
    <xf numFmtId="1" fontId="0" fillId="0" borderId="0" xfId="0" applyNumberFormat="1"/>
    <xf numFmtId="44" fontId="0" fillId="0" borderId="0" xfId="2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B5" sqref="B5"/>
    </sheetView>
  </sheetViews>
  <sheetFormatPr defaultRowHeight="15" x14ac:dyDescent="0.25"/>
  <cols>
    <col min="1" max="1" width="12.5703125" bestFit="1" customWidth="1"/>
    <col min="2" max="2" width="14.5703125" bestFit="1" customWidth="1"/>
    <col min="3" max="3" width="22.28515625" bestFit="1" customWidth="1"/>
    <col min="4" max="4" width="22.5703125" bestFit="1" customWidth="1"/>
    <col min="5" max="5" width="18.85546875" bestFit="1" customWidth="1"/>
    <col min="6" max="6" width="22.85546875" bestFit="1" customWidth="1"/>
    <col min="7" max="7" width="22.140625" bestFit="1" customWidth="1"/>
    <col min="8" max="8" width="20" bestFit="1" customWidth="1"/>
    <col min="9" max="9" width="14.28515625" bestFit="1" customWidth="1"/>
  </cols>
  <sheetData>
    <row r="1" spans="1:10" x14ac:dyDescent="0.25">
      <c r="A1" t="s">
        <v>9</v>
      </c>
    </row>
    <row r="2" spans="1:10" x14ac:dyDescent="0.25">
      <c r="A2" t="s">
        <v>7</v>
      </c>
      <c r="B2" t="s">
        <v>0</v>
      </c>
      <c r="C2" t="s">
        <v>1</v>
      </c>
      <c r="D2" t="s">
        <v>2</v>
      </c>
      <c r="E2" t="s">
        <v>26</v>
      </c>
      <c r="F2" t="s">
        <v>8</v>
      </c>
    </row>
    <row r="3" spans="1:10" x14ac:dyDescent="0.25">
      <c r="A3" t="s">
        <v>3</v>
      </c>
      <c r="B3" s="1">
        <v>2500</v>
      </c>
      <c r="C3" s="3">
        <v>0.01</v>
      </c>
      <c r="D3" s="3">
        <v>0</v>
      </c>
      <c r="E3" s="4">
        <v>75</v>
      </c>
      <c r="F3" s="4">
        <f>(B3*C3*D3*E3)</f>
        <v>0</v>
      </c>
      <c r="H3" s="4"/>
      <c r="I3" s="5"/>
      <c r="J3" s="6"/>
    </row>
    <row r="4" spans="1:10" x14ac:dyDescent="0.25">
      <c r="A4" t="s">
        <v>4</v>
      </c>
      <c r="B4" s="1">
        <v>5000</v>
      </c>
      <c r="C4" s="3">
        <v>2.5000000000000001E-2</v>
      </c>
      <c r="D4" s="3">
        <v>2.5000000000000001E-2</v>
      </c>
      <c r="E4" s="4">
        <f>Sheet2!C5</f>
        <v>6.25</v>
      </c>
      <c r="F4" s="4">
        <f>(B4*C4*D4*E4)</f>
        <v>19.53125</v>
      </c>
      <c r="H4" s="4"/>
      <c r="I4" s="5"/>
      <c r="J4" s="6"/>
    </row>
    <row r="5" spans="1:10" x14ac:dyDescent="0.25">
      <c r="A5" t="s">
        <v>6</v>
      </c>
      <c r="B5" s="1">
        <v>7500</v>
      </c>
      <c r="C5" s="3">
        <v>0.05</v>
      </c>
      <c r="D5" s="3">
        <v>0.05</v>
      </c>
      <c r="E5" s="4">
        <f>Sheet2!D5</f>
        <v>7</v>
      </c>
      <c r="F5" s="4">
        <f>(B5*C5*D5*E5)</f>
        <v>131.25</v>
      </c>
      <c r="H5" s="4"/>
      <c r="I5" s="5"/>
      <c r="J5" s="6"/>
    </row>
    <row r="6" spans="1:10" x14ac:dyDescent="0.25">
      <c r="A6" t="s">
        <v>5</v>
      </c>
      <c r="B6" s="1">
        <v>10000</v>
      </c>
      <c r="C6" s="3">
        <v>0.05</v>
      </c>
      <c r="D6" s="3">
        <v>0.1</v>
      </c>
      <c r="E6" s="4">
        <f>Sheet2!E5</f>
        <v>9</v>
      </c>
      <c r="F6" s="4">
        <f>(B6*C6*D6*E6)</f>
        <v>450</v>
      </c>
      <c r="H6" s="4"/>
      <c r="I6" s="5"/>
      <c r="J6" s="6"/>
    </row>
    <row r="8" spans="1:10" x14ac:dyDescent="0.25">
      <c r="A8" t="s">
        <v>10</v>
      </c>
    </row>
    <row r="9" spans="1:10" x14ac:dyDescent="0.25">
      <c r="A9" t="s">
        <v>7</v>
      </c>
      <c r="B9" t="s">
        <v>0</v>
      </c>
      <c r="C9" t="s">
        <v>11</v>
      </c>
      <c r="D9" t="s">
        <v>12</v>
      </c>
      <c r="E9" t="s">
        <v>8</v>
      </c>
    </row>
    <row r="10" spans="1:10" x14ac:dyDescent="0.25">
      <c r="A10" t="s">
        <v>3</v>
      </c>
      <c r="B10" s="1">
        <v>2500</v>
      </c>
      <c r="C10" s="3">
        <v>0</v>
      </c>
      <c r="D10" s="7">
        <v>0</v>
      </c>
      <c r="E10" s="4">
        <f>B10*C10*D10</f>
        <v>0</v>
      </c>
      <c r="F10" s="4"/>
    </row>
    <row r="11" spans="1:10" x14ac:dyDescent="0.25">
      <c r="A11" t="s">
        <v>4</v>
      </c>
      <c r="B11" s="1">
        <v>5000</v>
      </c>
      <c r="C11" s="3">
        <v>2.5000000000000001E-2</v>
      </c>
      <c r="D11" s="7">
        <v>0.01</v>
      </c>
      <c r="E11" s="4">
        <f>B11*C11*D11</f>
        <v>1.25</v>
      </c>
      <c r="F11" s="4"/>
    </row>
    <row r="12" spans="1:10" x14ac:dyDescent="0.25">
      <c r="A12" t="s">
        <v>6</v>
      </c>
      <c r="B12" s="1">
        <v>7500</v>
      </c>
      <c r="C12" s="3">
        <v>0.05</v>
      </c>
      <c r="D12" s="7">
        <v>0.05</v>
      </c>
      <c r="E12" s="4">
        <f>B12*C12*D12</f>
        <v>18.75</v>
      </c>
      <c r="F12" s="4"/>
    </row>
    <row r="13" spans="1:10" x14ac:dyDescent="0.25">
      <c r="A13" t="s">
        <v>5</v>
      </c>
      <c r="B13" s="1">
        <v>25000</v>
      </c>
      <c r="C13" s="3">
        <v>0.1</v>
      </c>
      <c r="D13" s="7">
        <v>0.05</v>
      </c>
      <c r="E13" s="4">
        <f>B13*C13*D13</f>
        <v>125</v>
      </c>
      <c r="F13" s="4"/>
    </row>
    <row r="15" spans="1:10" x14ac:dyDescent="0.25">
      <c r="A15" t="s">
        <v>13</v>
      </c>
    </row>
    <row r="16" spans="1:10" x14ac:dyDescent="0.25">
      <c r="A16" t="s">
        <v>7</v>
      </c>
      <c r="B16" t="s">
        <v>0</v>
      </c>
      <c r="C16" t="s">
        <v>19</v>
      </c>
      <c r="D16" t="s">
        <v>20</v>
      </c>
      <c r="E16" t="s">
        <v>8</v>
      </c>
    </row>
    <row r="17" spans="1:6" x14ac:dyDescent="0.25">
      <c r="A17" t="s">
        <v>3</v>
      </c>
      <c r="B17" s="1">
        <v>2500</v>
      </c>
      <c r="C17" s="4">
        <f>(B17-2500)*0.0068</f>
        <v>0</v>
      </c>
      <c r="D17" s="4"/>
      <c r="E17" s="5">
        <f>(C17+D17)</f>
        <v>0</v>
      </c>
      <c r="F17" s="5"/>
    </row>
    <row r="18" spans="1:6" x14ac:dyDescent="0.25">
      <c r="A18" t="s">
        <v>4</v>
      </c>
      <c r="B18" s="1">
        <v>5000</v>
      </c>
      <c r="C18" s="4">
        <f>(B18-2500)*0.0068</f>
        <v>17</v>
      </c>
      <c r="D18" s="4">
        <v>25</v>
      </c>
      <c r="E18" s="5">
        <f>(C18+D18)</f>
        <v>42</v>
      </c>
      <c r="F18" s="5"/>
    </row>
    <row r="19" spans="1:6" x14ac:dyDescent="0.25">
      <c r="A19" t="s">
        <v>6</v>
      </c>
      <c r="B19" s="1">
        <v>7500</v>
      </c>
      <c r="C19" s="4">
        <f>(B19-2500)*0.0068</f>
        <v>34</v>
      </c>
      <c r="D19" s="4">
        <v>50</v>
      </c>
      <c r="E19" s="5">
        <f>(C19+D19)</f>
        <v>84</v>
      </c>
      <c r="F19" s="5"/>
    </row>
    <row r="20" spans="1:6" x14ac:dyDescent="0.25">
      <c r="A20" t="s">
        <v>5</v>
      </c>
      <c r="B20" s="1">
        <v>25000</v>
      </c>
      <c r="C20" s="4">
        <f>(B20-2500)*0.0068</f>
        <v>153</v>
      </c>
      <c r="D20" s="4">
        <v>100</v>
      </c>
      <c r="E20" s="5">
        <f>(C20+D20)</f>
        <v>253</v>
      </c>
      <c r="F20" s="5"/>
    </row>
    <row r="22" spans="1:6" x14ac:dyDescent="0.25">
      <c r="A22" t="s">
        <v>14</v>
      </c>
    </row>
    <row r="23" spans="1:6" x14ac:dyDescent="0.25">
      <c r="A23" t="s">
        <v>7</v>
      </c>
      <c r="B23" t="s">
        <v>15</v>
      </c>
      <c r="C23" t="s">
        <v>16</v>
      </c>
      <c r="D23" t="s">
        <v>17</v>
      </c>
      <c r="E23" t="s">
        <v>18</v>
      </c>
    </row>
    <row r="24" spans="1:6" x14ac:dyDescent="0.25">
      <c r="A24" t="s">
        <v>3</v>
      </c>
      <c r="B24" s="5">
        <f>F3</f>
        <v>0</v>
      </c>
      <c r="C24" s="5">
        <f>E10</f>
        <v>0</v>
      </c>
      <c r="D24" s="5">
        <f>E17</f>
        <v>0</v>
      </c>
      <c r="E24" s="5">
        <f>SUM(B24:D24)*78</f>
        <v>0</v>
      </c>
      <c r="F24" s="5"/>
    </row>
    <row r="25" spans="1:6" x14ac:dyDescent="0.25">
      <c r="A25" t="s">
        <v>4</v>
      </c>
      <c r="B25" s="5">
        <f>F4</f>
        <v>19.53125</v>
      </c>
      <c r="C25" s="5">
        <f>E11</f>
        <v>1.25</v>
      </c>
      <c r="D25" s="5">
        <f>E18</f>
        <v>42</v>
      </c>
      <c r="E25" s="5">
        <f>SUM(B25:D25)*78</f>
        <v>4896.9375</v>
      </c>
      <c r="F25" s="5"/>
    </row>
    <row r="26" spans="1:6" x14ac:dyDescent="0.25">
      <c r="A26" t="s">
        <v>6</v>
      </c>
      <c r="B26" s="5">
        <f>F5</f>
        <v>131.25</v>
      </c>
      <c r="C26" s="5">
        <f>E12</f>
        <v>18.75</v>
      </c>
      <c r="D26" s="5">
        <f>E19</f>
        <v>84</v>
      </c>
      <c r="E26" s="5">
        <f>SUM(B26:D26)*78</f>
        <v>18252</v>
      </c>
      <c r="F26" s="5"/>
    </row>
    <row r="27" spans="1:6" x14ac:dyDescent="0.25">
      <c r="A27" t="s">
        <v>5</v>
      </c>
      <c r="B27" s="5">
        <f>F6</f>
        <v>450</v>
      </c>
      <c r="C27" s="5">
        <f>E13</f>
        <v>125</v>
      </c>
      <c r="D27" s="5">
        <f>E20</f>
        <v>253</v>
      </c>
      <c r="E27" s="5">
        <f>SUM(B27:D27)*78</f>
        <v>64584</v>
      </c>
      <c r="F27" s="5"/>
    </row>
    <row r="30" spans="1:6" x14ac:dyDescent="0.25">
      <c r="A30" t="s">
        <v>31</v>
      </c>
      <c r="D3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9" sqref="B9"/>
    </sheetView>
  </sheetViews>
  <sheetFormatPr defaultRowHeight="15" x14ac:dyDescent="0.25"/>
  <cols>
    <col min="1" max="1" width="15.85546875" customWidth="1"/>
    <col min="3" max="4" width="12.5703125" bestFit="1" customWidth="1"/>
    <col min="5" max="6" width="10.5703125" bestFit="1" customWidth="1"/>
  </cols>
  <sheetData>
    <row r="1" spans="1:6" x14ac:dyDescent="0.25">
      <c r="A1" t="s">
        <v>21</v>
      </c>
      <c r="B1" t="s">
        <v>25</v>
      </c>
      <c r="C1" t="s">
        <v>4</v>
      </c>
      <c r="D1" t="s">
        <v>6</v>
      </c>
      <c r="E1" t="s">
        <v>5</v>
      </c>
    </row>
    <row r="2" spans="1:6" x14ac:dyDescent="0.25">
      <c r="A2" t="s">
        <v>22</v>
      </c>
      <c r="B2" s="4">
        <v>5</v>
      </c>
      <c r="C2" s="3">
        <v>0.9</v>
      </c>
      <c r="D2" s="2">
        <v>0.85</v>
      </c>
      <c r="E2" s="2">
        <v>0.7</v>
      </c>
    </row>
    <row r="3" spans="1:6" x14ac:dyDescent="0.25">
      <c r="A3" t="s">
        <v>23</v>
      </c>
      <c r="B3" s="4">
        <v>15</v>
      </c>
      <c r="C3" s="3">
        <v>7.4999999999999997E-2</v>
      </c>
      <c r="D3" s="2">
        <v>0.1</v>
      </c>
      <c r="E3" s="2">
        <v>0.2</v>
      </c>
    </row>
    <row r="4" spans="1:6" x14ac:dyDescent="0.25">
      <c r="A4" t="s">
        <v>24</v>
      </c>
      <c r="B4" s="4">
        <v>25</v>
      </c>
      <c r="C4" s="3">
        <v>2.5000000000000001E-2</v>
      </c>
      <c r="D4" s="2">
        <v>0.05</v>
      </c>
      <c r="E4" s="2">
        <v>0.1</v>
      </c>
    </row>
    <row r="5" spans="1:6" x14ac:dyDescent="0.25">
      <c r="C5" s="4">
        <f>B2*C2+B3*C3+B4*C4</f>
        <v>6.25</v>
      </c>
      <c r="D5" s="4">
        <f>B2*D2+B3*D3+B4*D4</f>
        <v>7</v>
      </c>
      <c r="E5" s="4">
        <f>B2*E2+B3*E3+B4*E4</f>
        <v>9</v>
      </c>
    </row>
    <row r="6" spans="1:6" x14ac:dyDescent="0.25">
      <c r="A6" t="s">
        <v>29</v>
      </c>
    </row>
    <row r="7" spans="1:6" x14ac:dyDescent="0.25">
      <c r="A7" t="s">
        <v>27</v>
      </c>
      <c r="B7" t="s">
        <v>28</v>
      </c>
      <c r="C7" t="s">
        <v>30</v>
      </c>
      <c r="D7" t="s">
        <v>4</v>
      </c>
      <c r="E7" t="s">
        <v>6</v>
      </c>
      <c r="F7" t="s">
        <v>5</v>
      </c>
    </row>
    <row r="8" spans="1:6" x14ac:dyDescent="0.25">
      <c r="A8">
        <v>5000</v>
      </c>
      <c r="B8" s="2">
        <v>0.05</v>
      </c>
      <c r="C8">
        <f>A8*B8</f>
        <v>250</v>
      </c>
      <c r="D8" s="5">
        <f>C8*C5</f>
        <v>1562.5</v>
      </c>
      <c r="E8" s="5">
        <f>C8*D5</f>
        <v>1750</v>
      </c>
      <c r="F8" s="5">
        <f>C8*E5</f>
        <v>2250</v>
      </c>
    </row>
    <row r="9" spans="1:6" x14ac:dyDescent="0.25">
      <c r="D9" s="4">
        <f>C8*5</f>
        <v>1250</v>
      </c>
    </row>
    <row r="11" spans="1:6" x14ac:dyDescent="0.25">
      <c r="A11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Citynet,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Hartmann, Jon</dc:creator>
  <cp:lastModifiedBy>Jon Laptop</cp:lastModifiedBy>
  <dcterms:created xsi:type="dcterms:W3CDTF">2009-06-16T14:55:52Z</dcterms:created>
  <dcterms:modified xsi:type="dcterms:W3CDTF">2012-03-14T19:49:31Z</dcterms:modified>
</cp:coreProperties>
</file>